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mhouten.sharepoint.com/sites/RAZU/Bedrijfsvoering/Bestuursvergaderingen/RAZU_2021/Bestuursvergaderingen_2021/20211215_bestuursvergadering/"/>
    </mc:Choice>
  </mc:AlternateContent>
  <xr:revisionPtr revIDLastSave="2" documentId="8_{6763D18D-1587-46ED-978F-EA8030D3B35B}" xr6:coauthVersionLast="47" xr6:coauthVersionMax="47" xr10:uidLastSave="{1A7C1D00-3198-4DD6-BDD6-1671756D1D93}"/>
  <bookViews>
    <workbookView xWindow="-98" yWindow="-98" windowWidth="19396" windowHeight="10996" xr2:uid="{88137D6B-61F5-4126-A237-9FB6BACDD1D0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B30" i="1"/>
  <c r="E29" i="1"/>
  <c r="D29" i="1"/>
  <c r="C29" i="1"/>
  <c r="G7" i="1"/>
  <c r="G23" i="1"/>
  <c r="H22" i="1"/>
  <c r="H6" i="1"/>
  <c r="E22" i="1" l="1"/>
  <c r="D22" i="1"/>
  <c r="C22" i="1"/>
  <c r="G12" i="1"/>
  <c r="H28" i="1"/>
  <c r="H12" i="1"/>
  <c r="C28" i="1"/>
  <c r="H11" i="1"/>
  <c r="H27" i="1"/>
  <c r="E27" i="1"/>
  <c r="D27" i="1"/>
  <c r="C27" i="1"/>
  <c r="H10" i="1"/>
  <c r="H26" i="1"/>
  <c r="E26" i="1"/>
  <c r="D26" i="1"/>
  <c r="C26" i="1"/>
  <c r="H9" i="1"/>
  <c r="H25" i="1"/>
  <c r="E25" i="1"/>
  <c r="D25" i="1"/>
  <c r="C25" i="1"/>
  <c r="H8" i="1"/>
  <c r="H24" i="1"/>
  <c r="E24" i="1"/>
  <c r="D24" i="1"/>
  <c r="C23" i="1"/>
  <c r="C24" i="1"/>
  <c r="E23" i="1"/>
  <c r="D23" i="1"/>
  <c r="H23" i="1"/>
  <c r="H7" i="1"/>
</calcChain>
</file>

<file path=xl/sharedStrings.xml><?xml version="1.0" encoding="utf-8"?>
<sst xmlns="http://schemas.openxmlformats.org/spreadsheetml/2006/main" count="29" uniqueCount="24">
  <si>
    <t>Begroting 2021</t>
  </si>
  <si>
    <t>organisatie</t>
  </si>
  <si>
    <t>aantal deelnemers</t>
  </si>
  <si>
    <t>inkomsten vanuit aantal andere deelnemers</t>
  </si>
  <si>
    <t>inwoners</t>
  </si>
  <si>
    <t>deelnemersbijdrage in begroting 2021</t>
  </si>
  <si>
    <t>kosten per inwoner 2021 (deelnemers)</t>
  </si>
  <si>
    <t>formatie 2021</t>
  </si>
  <si>
    <t>RAZU</t>
  </si>
  <si>
    <t>RHC Vecht en Venen</t>
  </si>
  <si>
    <t>Streekarchief Langstraat Heusden en Altena</t>
  </si>
  <si>
    <t>Regionaal Archief Rivierenland</t>
  </si>
  <si>
    <t>Waterlands Archief</t>
  </si>
  <si>
    <t>Westfries Archief</t>
  </si>
  <si>
    <t>RHC Rijnstreek en Lopikerwaard</t>
  </si>
  <si>
    <t>NB. waterschap = 42.000 inwoners</t>
  </si>
  <si>
    <t>Regionaal Archief Alkmaar</t>
  </si>
  <si>
    <t>€ 9,43 en € 4,59</t>
  </si>
  <si>
    <t>Erfgoedcentrum Achterhoek en Liemers</t>
  </si>
  <si>
    <t>Begroting 2022</t>
  </si>
  <si>
    <t>deelnemersbijdrage in begroting 2022</t>
  </si>
  <si>
    <t>kosten per inwoner 2022 (deelnemers)</t>
  </si>
  <si>
    <t>formatie 2022</t>
  </si>
  <si>
    <t>€ 9,55 en € 4,65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</si>
</sst>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"/>
    <numFmt numFmtId="165" formatCode="&quot;€&quot;\ #,##0.0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1" fillId="0" borderId="0" xfId="0" applyFont="1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EDAD6-14EA-49CD-8306-AAC84F8BDE00}">
  <dimension ref="B4:J37"/>
  <sheetViews>
    <sheetView tabSelected="1" topLeftCell="A6" workbookViewId="0">
      <selection activeCell="J30" sqref="J30"/>
    </sheetView>
  </sheetViews>
  <sheetFormatPr defaultRowHeight="14.25"/>
  <cols>
    <col min="3" max="3" width="26.5703125" customWidth="1"/>
    <col min="4" max="5" width="18.140625" customWidth="1"/>
    <col min="6" max="6" width="18" customWidth="1"/>
    <col min="7" max="7" width="18.42578125" customWidth="1"/>
    <col min="8" max="8" width="18" customWidth="1"/>
    <col min="10" max="10" width="29" customWidth="1"/>
  </cols>
  <sheetData>
    <row r="4" spans="2:10">
      <c r="C4" t="s">
        <v>0</v>
      </c>
    </row>
    <row r="5" spans="2:10" s="1" customFormat="1" ht="42.75"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</row>
    <row r="6" spans="2:10" s="1" customFormat="1">
      <c r="B6" s="1">
        <v>1</v>
      </c>
      <c r="C6" s="1" t="s">
        <v>8</v>
      </c>
      <c r="D6" s="1">
        <v>6</v>
      </c>
      <c r="E6" s="1">
        <v>1</v>
      </c>
      <c r="F6" s="7">
        <v>214096</v>
      </c>
      <c r="G6" s="6">
        <v>933779</v>
      </c>
      <c r="H6" s="6">
        <f t="shared" ref="H6:H12" si="0">G6/F6</f>
        <v>4.3614967117554739</v>
      </c>
      <c r="I6" s="1">
        <v>9.1</v>
      </c>
    </row>
    <row r="7" spans="2:10">
      <c r="B7">
        <v>2</v>
      </c>
      <c r="C7" t="s">
        <v>9</v>
      </c>
      <c r="D7">
        <v>4</v>
      </c>
      <c r="E7">
        <v>0</v>
      </c>
      <c r="F7" s="2">
        <v>152000</v>
      </c>
      <c r="G7" s="3">
        <f>1111107+23342+15295</f>
        <v>1149744</v>
      </c>
      <c r="H7" s="4">
        <f t="shared" si="0"/>
        <v>7.5641052631578951</v>
      </c>
      <c r="I7" s="5">
        <v>10</v>
      </c>
    </row>
    <row r="8" spans="2:10">
      <c r="B8">
        <v>3</v>
      </c>
      <c r="C8" t="s">
        <v>10</v>
      </c>
      <c r="D8">
        <v>3</v>
      </c>
      <c r="E8">
        <v>0</v>
      </c>
      <c r="F8" s="2">
        <v>150231</v>
      </c>
      <c r="G8" s="3">
        <v>1063673</v>
      </c>
      <c r="H8" s="4">
        <f t="shared" si="0"/>
        <v>7.0802497487203038</v>
      </c>
      <c r="I8" s="5">
        <v>9.44</v>
      </c>
    </row>
    <row r="9" spans="2:10">
      <c r="B9">
        <v>4</v>
      </c>
      <c r="C9" t="s">
        <v>11</v>
      </c>
      <c r="D9">
        <v>7</v>
      </c>
      <c r="E9">
        <v>1</v>
      </c>
      <c r="F9" s="2">
        <v>224961</v>
      </c>
      <c r="G9" s="3">
        <v>2428629</v>
      </c>
      <c r="H9" s="4">
        <f t="shared" si="0"/>
        <v>10.79577793484204</v>
      </c>
      <c r="I9" s="5">
        <v>20.309999999999999</v>
      </c>
    </row>
    <row r="10" spans="2:10">
      <c r="B10">
        <v>5</v>
      </c>
      <c r="C10" t="s">
        <v>12</v>
      </c>
      <c r="D10">
        <v>5</v>
      </c>
      <c r="E10">
        <v>3</v>
      </c>
      <c r="F10" s="2">
        <v>172672</v>
      </c>
      <c r="G10" s="3">
        <v>1416502</v>
      </c>
      <c r="H10" s="4">
        <f t="shared" si="0"/>
        <v>8.2034261489992595</v>
      </c>
      <c r="I10" s="5">
        <v>12.68</v>
      </c>
    </row>
    <row r="11" spans="2:10">
      <c r="B11">
        <v>6</v>
      </c>
      <c r="C11" t="s">
        <v>13</v>
      </c>
      <c r="D11">
        <v>7</v>
      </c>
      <c r="E11">
        <v>1</v>
      </c>
      <c r="F11" s="2">
        <v>212171</v>
      </c>
      <c r="G11" s="3">
        <v>1733937</v>
      </c>
      <c r="H11" s="4">
        <f t="shared" si="0"/>
        <v>8.1723562598093054</v>
      </c>
      <c r="I11" s="5">
        <v>12.19</v>
      </c>
    </row>
    <row r="12" spans="2:10">
      <c r="B12">
        <v>7</v>
      </c>
      <c r="C12" t="s">
        <v>14</v>
      </c>
      <c r="D12">
        <v>7</v>
      </c>
      <c r="E12">
        <v>0</v>
      </c>
      <c r="F12" s="2">
        <v>201400</v>
      </c>
      <c r="G12" s="3">
        <f>979630-3000-38115</f>
        <v>938515</v>
      </c>
      <c r="H12" s="4">
        <f t="shared" si="0"/>
        <v>4.6599553128103279</v>
      </c>
      <c r="I12" s="5">
        <v>7.44</v>
      </c>
      <c r="J12" t="s">
        <v>15</v>
      </c>
    </row>
    <row r="13" spans="2:10">
      <c r="B13">
        <v>8</v>
      </c>
      <c r="C13" t="s">
        <v>16</v>
      </c>
      <c r="D13">
        <v>10</v>
      </c>
      <c r="E13">
        <v>1</v>
      </c>
      <c r="F13" s="2">
        <v>449793</v>
      </c>
      <c r="G13" s="3">
        <v>2556248</v>
      </c>
      <c r="H13" s="9" t="s">
        <v>17</v>
      </c>
      <c r="I13" s="5"/>
    </row>
    <row r="14" spans="2:10">
      <c r="B14">
        <v>9</v>
      </c>
      <c r="C14" t="s">
        <v>18</v>
      </c>
      <c r="F14" s="2"/>
      <c r="G14" s="3"/>
      <c r="H14" s="4"/>
      <c r="I14" s="5"/>
    </row>
    <row r="15" spans="2:10">
      <c r="F15" s="2"/>
      <c r="G15" s="3"/>
      <c r="H15" s="4"/>
      <c r="I15" s="5"/>
    </row>
    <row r="16" spans="2:10">
      <c r="F16" s="2"/>
      <c r="G16" s="3"/>
      <c r="H16" s="4"/>
      <c r="I16" s="5"/>
    </row>
    <row r="19" spans="2:10">
      <c r="C19" t="s">
        <v>19</v>
      </c>
    </row>
    <row r="21" spans="2:10" s="1" customFormat="1" ht="42.75">
      <c r="C21" s="1" t="s">
        <v>1</v>
      </c>
      <c r="D21" s="1" t="s">
        <v>2</v>
      </c>
      <c r="E21" s="1" t="s">
        <v>3</v>
      </c>
      <c r="F21" s="1" t="s">
        <v>4</v>
      </c>
      <c r="G21" s="1" t="s">
        <v>20</v>
      </c>
      <c r="H21" s="1" t="s">
        <v>21</v>
      </c>
      <c r="I21" s="1" t="s">
        <v>22</v>
      </c>
    </row>
    <row r="22" spans="2:10" s="1" customFormat="1">
      <c r="B22" s="1">
        <v>1</v>
      </c>
      <c r="C22" s="1" t="str">
        <f t="shared" ref="C22:C30" si="1">C6</f>
        <v>RAZU</v>
      </c>
      <c r="D22" s="1">
        <f t="shared" ref="D22:E22" si="2">D6</f>
        <v>6</v>
      </c>
      <c r="E22" s="1">
        <f t="shared" si="2"/>
        <v>1</v>
      </c>
      <c r="F22" s="7">
        <v>214096</v>
      </c>
      <c r="G22" s="6">
        <v>939606</v>
      </c>
      <c r="H22" s="8">
        <f t="shared" ref="H22:H28" si="3">G22/F22</f>
        <v>4.3887134743292728</v>
      </c>
      <c r="I22" s="1">
        <v>9.1</v>
      </c>
    </row>
    <row r="23" spans="2:10">
      <c r="B23">
        <v>2</v>
      </c>
      <c r="C23" t="str">
        <f t="shared" si="1"/>
        <v>RHC Vecht en Venen</v>
      </c>
      <c r="D23">
        <f t="shared" ref="D23:E25" si="4">D7</f>
        <v>4</v>
      </c>
      <c r="E23">
        <f t="shared" si="4"/>
        <v>0</v>
      </c>
      <c r="F23" s="2">
        <v>152000</v>
      </c>
      <c r="G23" s="3">
        <f>1302062+26041+15295</f>
        <v>1343398</v>
      </c>
      <c r="H23" s="4">
        <f t="shared" si="3"/>
        <v>8.8381447368421053</v>
      </c>
      <c r="I23" s="5">
        <v>11.5</v>
      </c>
    </row>
    <row r="24" spans="2:10">
      <c r="B24">
        <v>3</v>
      </c>
      <c r="C24" t="str">
        <f t="shared" si="1"/>
        <v>Streekarchief Langstraat Heusden en Altena</v>
      </c>
      <c r="D24">
        <f t="shared" si="4"/>
        <v>3</v>
      </c>
      <c r="E24">
        <f t="shared" si="4"/>
        <v>0</v>
      </c>
      <c r="F24" s="2">
        <v>150231</v>
      </c>
      <c r="G24" s="3">
        <v>1072176</v>
      </c>
      <c r="H24" s="4">
        <f t="shared" si="3"/>
        <v>7.136849252151686</v>
      </c>
      <c r="I24" s="5">
        <v>9.44</v>
      </c>
    </row>
    <row r="25" spans="2:10">
      <c r="B25">
        <v>4</v>
      </c>
      <c r="C25" t="str">
        <f t="shared" si="1"/>
        <v>Regionaal Archief Rivierenland</v>
      </c>
      <c r="D25">
        <f t="shared" si="4"/>
        <v>7</v>
      </c>
      <c r="E25">
        <f t="shared" si="4"/>
        <v>1</v>
      </c>
      <c r="F25" s="2">
        <v>229085</v>
      </c>
      <c r="G25" s="3">
        <v>2518738</v>
      </c>
      <c r="H25" s="4">
        <f t="shared" si="3"/>
        <v>10.994774865224699</v>
      </c>
      <c r="I25" s="5">
        <v>20.309999999999999</v>
      </c>
    </row>
    <row r="26" spans="2:10">
      <c r="B26">
        <v>5</v>
      </c>
      <c r="C26" t="str">
        <f t="shared" si="1"/>
        <v>Waterlands Archief</v>
      </c>
      <c r="D26">
        <f t="shared" ref="D26:E26" si="5">D10</f>
        <v>5</v>
      </c>
      <c r="E26">
        <f t="shared" si="5"/>
        <v>3</v>
      </c>
      <c r="F26" s="2">
        <v>173670</v>
      </c>
      <c r="G26" s="3">
        <v>1532956</v>
      </c>
      <c r="H26" s="4">
        <f t="shared" si="3"/>
        <v>8.8268324984165378</v>
      </c>
      <c r="I26" s="5">
        <v>12.73</v>
      </c>
    </row>
    <row r="27" spans="2:10">
      <c r="B27">
        <v>6</v>
      </c>
      <c r="C27" t="str">
        <f t="shared" si="1"/>
        <v>Westfries Archief</v>
      </c>
      <c r="D27">
        <f t="shared" ref="D27:E27" si="6">D11</f>
        <v>7</v>
      </c>
      <c r="E27">
        <f t="shared" si="6"/>
        <v>1</v>
      </c>
      <c r="F27" s="2">
        <v>212983</v>
      </c>
      <c r="G27" s="3">
        <v>1756478</v>
      </c>
      <c r="H27" s="4">
        <f t="shared" si="3"/>
        <v>8.2470338008197839</v>
      </c>
      <c r="I27" s="5">
        <v>12.4</v>
      </c>
    </row>
    <row r="28" spans="2:10">
      <c r="B28">
        <v>7</v>
      </c>
      <c r="C28" t="str">
        <f t="shared" si="1"/>
        <v>RHC Rijnstreek en Lopikerwaard</v>
      </c>
      <c r="D28">
        <v>6</v>
      </c>
      <c r="E28">
        <v>0</v>
      </c>
      <c r="F28" s="2">
        <v>201900</v>
      </c>
      <c r="G28" s="3">
        <v>987300</v>
      </c>
      <c r="H28" s="4">
        <f t="shared" si="3"/>
        <v>4.8900445765230316</v>
      </c>
      <c r="I28" s="5">
        <v>7.44</v>
      </c>
      <c r="J28" t="s">
        <v>15</v>
      </c>
    </row>
    <row r="29" spans="2:10">
      <c r="B29">
        <v>8</v>
      </c>
      <c r="C29" t="str">
        <f t="shared" si="1"/>
        <v>Regionaal Archief Alkmaar</v>
      </c>
      <c r="D29">
        <f>D13</f>
        <v>10</v>
      </c>
      <c r="E29">
        <f>E13</f>
        <v>1</v>
      </c>
      <c r="F29" s="2">
        <v>451877</v>
      </c>
      <c r="G29" s="3">
        <v>2639723</v>
      </c>
      <c r="H29" s="9" t="s">
        <v>23</v>
      </c>
      <c r="I29" s="5"/>
    </row>
    <row r="30" spans="2:10">
      <c r="B30">
        <f>B14</f>
        <v>9</v>
      </c>
      <c r="C30" t="str">
        <f t="shared" si="1"/>
        <v>Erfgoedcentrum Achterhoek en Liemers</v>
      </c>
      <c r="D30">
        <v>8</v>
      </c>
      <c r="E30">
        <v>4</v>
      </c>
      <c r="F30" s="2"/>
      <c r="G30" s="3">
        <v>1494022</v>
      </c>
      <c r="H30" s="4"/>
      <c r="I30" s="5"/>
    </row>
    <row r="31" spans="2:10">
      <c r="F31" s="2"/>
      <c r="G31" s="3"/>
      <c r="H31" s="4"/>
      <c r="I31" s="5"/>
    </row>
    <row r="32" spans="2:10">
      <c r="F32" s="2"/>
      <c r="G32" s="3"/>
      <c r="H32" s="4"/>
      <c r="I32" s="5"/>
    </row>
    <row r="33" spans="6:8">
      <c r="F33" s="2"/>
      <c r="H33" s="4"/>
    </row>
    <row r="34" spans="6:8">
      <c r="F34" s="2"/>
      <c r="H34" s="4"/>
    </row>
    <row r="35" spans="6:8">
      <c r="F35" s="2"/>
      <c r="H35" s="4"/>
    </row>
    <row r="36" spans="6:8">
      <c r="F36" s="2"/>
      <c r="H36" s="4"/>
    </row>
    <row r="37" spans="6:8">
      <c r="H37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D4B3295838E041AA48681593A920AB" ma:contentTypeVersion="17" ma:contentTypeDescription="Een nieuw document maken." ma:contentTypeScope="" ma:versionID="258b3f02b6b058cf3ee0ba74ee93e079">
  <xsd:schema xmlns:xsd="http://www.w3.org/2001/XMLSchema" xmlns:xs="http://www.w3.org/2001/XMLSchema" xmlns:p="http://schemas.microsoft.com/office/2006/metadata/properties" xmlns:ns2="05c69088-5412-4853-8944-fdfbc2d74cad" xmlns:ns3="10e106aa-1c33-4fbb-8989-676e50241683" targetNamespace="http://schemas.microsoft.com/office/2006/metadata/properties" ma:root="true" ma:fieldsID="fdc872a6483d1dc3ac853515558eca51" ns2:_="" ns3:_="">
    <xsd:import namespace="05c69088-5412-4853-8944-fdfbc2d74cad"/>
    <xsd:import namespace="10e106aa-1c33-4fbb-8989-676e502416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c69088-5412-4853-8944-fdfbc2d74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Afbeeldingtags" ma:readOnly="false" ma:fieldId="{5cf76f15-5ced-4ddc-b409-7134ff3c332f}" ma:taxonomyMulti="true" ma:sspId="0bde4269-7c0f-42d6-b455-ed60271de2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106aa-1c33-4fbb-8989-676e5024168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0d5c208-1ad1-42bf-bd64-b92a49dd22fd}" ma:internalName="TaxCatchAll" ma:showField="CatchAllData" ma:web="10e106aa-1c33-4fbb-8989-676e50241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e106aa-1c33-4fbb-8989-676e50241683" xsi:nil="true"/>
    <lcf76f155ced4ddcb4097134ff3c332f xmlns="05c69088-5412-4853-8944-fdfbc2d74ca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DD67BB-BBF5-4864-BAFA-307B4E24F111}"/>
</file>

<file path=customXml/itemProps2.xml><?xml version="1.0" encoding="utf-8"?>
<ds:datastoreItem xmlns:ds="http://schemas.openxmlformats.org/officeDocument/2006/customXml" ds:itemID="{05F22628-1AD2-415F-B876-F3B0748A4E88}"/>
</file>

<file path=customXml/itemProps3.xml><?xml version="1.0" encoding="utf-8"?>
<ds:datastoreItem xmlns:ds="http://schemas.openxmlformats.org/officeDocument/2006/customXml" ds:itemID="{7705008F-7C77-4DDD-ABBB-FA9D97280B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Erika Hokke</dc:creator>
  <cp:keywords/>
  <dc:description/>
  <cp:lastModifiedBy>Erika Hokke</cp:lastModifiedBy>
  <cp:revision/>
  <dcterms:created xsi:type="dcterms:W3CDTF">2021-12-01T11:22:28Z</dcterms:created>
  <dcterms:modified xsi:type="dcterms:W3CDTF">2022-02-23T11:53:31Z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0x010100B7D4B3295838E041AA48681593A920AB</vt:lpwstr>
  </property>
  <property fmtid="{D5CDD505-2E9C-101B-9397-08002B2CF9AE}" pid="3" name="Order">
    <vt:r8>7217100</vt:r8>
  </property>
  <property fmtid="{D5CDD505-2E9C-101B-9397-08002B2CF9AE}" pid="4" name="TriggerFlowInfo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</Properties>
</file>